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95" windowWidth="12300" windowHeight="9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<sst xmlns="http://schemas.openxmlformats.org/spreadsheetml/2006/main" count="18" uniqueCount="16">
  <si>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Årslønn</t>
  </si>
  <si>
    <t>Månedslønn</t>
  </si>
  <si>
    <t>33,6 t/u</t>
  </si>
  <si>
    <t>35,5 t/u</t>
  </si>
  <si>
    <t>37,5 t/u</t>
  </si>
  <si>
    <t>40 t/u</t>
  </si>
  <si>
    <t>Årspremie</t>
  </si>
  <si>
    <t>Månedspremie</t>
  </si>
  <si>
    <t>133,1/3%</t>
  </si>
  <si>
    <t>Overtid</t>
  </si>
  <si>
    <t>Bruttolønn ex. pensjonspremie</t>
  </si>
  <si>
    <t>Pensjonspremie</t>
  </si>
  <si>
    <t>Ordinær timelønn</t>
  </si>
  <si>
    <t>Bruttolønn</t>
  </si>
  <si>
    <t>Legg inn brutto årslønn i det grønne feltet og tast enter, så kommer de tilhørende satsene fram</t>
  </si>
  <si>
    <t>Kalkulator for KS-området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</si>
</sst>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">
    <font>
      <sz val="1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6" applyAlignment="1">
      <alignment/>
    </xf>
    <xf numFmtId="165" fontId="0" fillId="0" borderId="0" xfId="16" applyNumberFormat="1" applyAlignment="1">
      <alignment/>
    </xf>
    <xf numFmtId="165" fontId="0" fillId="0" borderId="0" xfId="16" applyNumberFormat="1" applyFont="1" applyAlignment="1">
      <alignment/>
    </xf>
    <xf numFmtId="43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1" xfId="0" applyNumberFormat="1" applyBorder="1" applyAlignment="1">
      <alignment/>
    </xf>
    <xf numFmtId="9" fontId="0" fillId="0" borderId="4" xfId="0" applyNumberFormat="1" applyBorder="1" applyAlignment="1">
      <alignment/>
    </xf>
    <xf numFmtId="10" fontId="0" fillId="0" borderId="2" xfId="0" applyNumberFormat="1" applyBorder="1" applyAlignment="1">
      <alignment/>
    </xf>
    <xf numFmtId="165" fontId="0" fillId="2" borderId="5" xfId="16" applyNumberFormat="1" applyFill="1" applyBorder="1" applyAlignment="1">
      <alignment/>
    </xf>
    <xf numFmtId="43" fontId="0" fillId="0" borderId="6" xfId="16" applyBorder="1" applyAlignment="1">
      <alignment/>
    </xf>
    <xf numFmtId="43" fontId="0" fillId="0" borderId="6" xfId="16" applyNumberFormat="1" applyBorder="1" applyAlignment="1">
      <alignment/>
    </xf>
    <xf numFmtId="43" fontId="0" fillId="0" borderId="7" xfId="16" applyNumberFormat="1" applyBorder="1" applyAlignment="1">
      <alignment/>
    </xf>
    <xf numFmtId="43" fontId="0" fillId="0" borderId="5" xfId="16" applyBorder="1" applyAlignment="1">
      <alignment/>
    </xf>
    <xf numFmtId="43" fontId="0" fillId="0" borderId="7" xfId="16" applyBorder="1" applyAlignment="1">
      <alignment/>
    </xf>
    <xf numFmtId="165" fontId="0" fillId="0" borderId="5" xfId="16" applyNumberFormat="1" applyBorder="1" applyAlignment="1">
      <alignment/>
    </xf>
    <xf numFmtId="43" fontId="0" fillId="0" borderId="8" xfId="16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A8" sqref="A8"/>
    </sheetView>
  </sheetViews>
  <sheetFormatPr defaultColWidth="11.5546875" defaultRowHeight="15"/>
  <cols>
    <col min="1" max="1" width="8.88671875" style="0" bestFit="1" customWidth="1"/>
    <col min="2" max="2" width="11.10546875" style="0" bestFit="1" customWidth="1"/>
    <col min="3" max="6" width="7.77734375" style="0" bestFit="1" customWidth="1"/>
    <col min="7" max="7" width="9.21484375" style="0" bestFit="1" customWidth="1"/>
    <col min="8" max="8" width="12.77734375" style="0" bestFit="1" customWidth="1"/>
    <col min="9" max="9" width="8.88671875" style="0" bestFit="1" customWidth="1"/>
    <col min="10" max="10" width="11.10546875" style="0" bestFit="1" customWidth="1"/>
    <col min="11" max="12" width="7.77734375" style="0" bestFit="1" customWidth="1"/>
    <col min="13" max="13" width="8.6640625" style="0" bestFit="1" customWidth="1"/>
  </cols>
  <sheetData>
    <row r="1" ht="15.75">
      <c r="A1" s="20" t="s">
        <v>15</v>
      </c>
    </row>
    <row r="2" ht="15.75">
      <c r="A2" s="20"/>
    </row>
    <row r="3" ht="15">
      <c r="A3" s="21" t="s">
        <v>14</v>
      </c>
    </row>
    <row r="4" ht="15.75" thickBot="1"/>
    <row r="5" spans="1:13" ht="32.25" customHeight="1">
      <c r="A5" s="22" t="s">
        <v>13</v>
      </c>
      <c r="B5" s="23"/>
      <c r="C5" s="22" t="s">
        <v>12</v>
      </c>
      <c r="D5" s="24"/>
      <c r="E5" s="24"/>
      <c r="F5" s="23"/>
      <c r="G5" s="22" t="s">
        <v>11</v>
      </c>
      <c r="H5" s="25"/>
      <c r="I5" s="26" t="s">
        <v>10</v>
      </c>
      <c r="J5" s="27"/>
      <c r="K5" s="22" t="s">
        <v>9</v>
      </c>
      <c r="L5" s="24"/>
      <c r="M5" s="25"/>
    </row>
    <row r="6" spans="1:13" ht="15.75" thickBot="1">
      <c r="A6" s="5" t="s">
        <v>0</v>
      </c>
      <c r="B6" s="7" t="s">
        <v>1</v>
      </c>
      <c r="C6" s="5" t="s">
        <v>2</v>
      </c>
      <c r="D6" s="8" t="s">
        <v>3</v>
      </c>
      <c r="E6" s="8" t="s">
        <v>4</v>
      </c>
      <c r="F6" s="7" t="s">
        <v>5</v>
      </c>
      <c r="G6" s="5" t="s">
        <v>6</v>
      </c>
      <c r="H6" s="6" t="s">
        <v>7</v>
      </c>
      <c r="I6" s="5" t="s">
        <v>0</v>
      </c>
      <c r="J6" s="6" t="s">
        <v>1</v>
      </c>
      <c r="K6" s="9">
        <v>0.5</v>
      </c>
      <c r="L6" s="10">
        <v>1</v>
      </c>
      <c r="M6" s="11" t="s">
        <v>8</v>
      </c>
    </row>
    <row r="7" spans="1:13" ht="15.75" thickBot="1">
      <c r="A7" s="12">
        <v>300000</v>
      </c>
      <c r="B7" s="17">
        <f>IF(A7&gt;0,A7/12,0)</f>
        <v>25000</v>
      </c>
      <c r="C7" s="16">
        <f>IF(A7&gt;0,$A7/1747.2,0)</f>
        <v>171.7032967032967</v>
      </c>
      <c r="D7" s="13">
        <f>IF(A7&gt;0,$A7/1846,0)</f>
        <v>162.51354279523292</v>
      </c>
      <c r="E7" s="13">
        <f>IF(A7&gt;0,$A7/1950,0)</f>
        <v>153.84615384615384</v>
      </c>
      <c r="F7" s="17">
        <f>IF(A7&gt;0,$A7/2080,0)</f>
        <v>144.23076923076923</v>
      </c>
      <c r="G7" s="18">
        <f>IF(A7&gt;0,A7*2%,0)</f>
        <v>6000</v>
      </c>
      <c r="H7" s="15">
        <f>IF(A7&gt;0,G7/12,0)</f>
        <v>500</v>
      </c>
      <c r="I7" s="18">
        <f>IF(A7&gt;0,A7-G7,0)</f>
        <v>294000</v>
      </c>
      <c r="J7" s="17">
        <f>IF(A7&gt;0,B7-H7,0)</f>
        <v>24500</v>
      </c>
      <c r="K7" s="19">
        <f>IF(A7&gt;0,$A7/1850*150%,0)</f>
        <v>243.24324324324323</v>
      </c>
      <c r="L7" s="14">
        <f>IF(A7&gt;0,$A7/1850*200%,0)</f>
        <v>324.3243243243243</v>
      </c>
      <c r="M7" s="15">
        <f>IF(A7&gt;0,$A7/1850*233.333333333333%,0)</f>
        <v>378.3783783783778</v>
      </c>
    </row>
    <row r="10" spans="1:13" ht="15">
      <c r="A10" s="2"/>
      <c r="B10" s="1"/>
      <c r="C10" s="1"/>
      <c r="D10" s="1"/>
      <c r="E10" s="1"/>
      <c r="F10" s="1"/>
      <c r="G10" s="2"/>
      <c r="H10" s="4"/>
      <c r="I10" s="2"/>
      <c r="J10" s="1"/>
      <c r="K10" s="4"/>
      <c r="L10" s="4"/>
      <c r="M10" s="4"/>
    </row>
    <row r="11" spans="1:13" ht="15">
      <c r="A11" s="2"/>
      <c r="B11" s="1"/>
      <c r="C11" s="1"/>
      <c r="D11" s="1"/>
      <c r="E11" s="1"/>
      <c r="F11" s="1"/>
      <c r="G11" s="2"/>
      <c r="H11" s="4"/>
      <c r="I11" s="2"/>
      <c r="J11" s="1"/>
      <c r="K11" s="4"/>
      <c r="L11" s="4"/>
      <c r="M11" s="4"/>
    </row>
    <row r="12" spans="1:13" ht="15">
      <c r="A12" s="2"/>
      <c r="B12" s="1"/>
      <c r="C12" s="1"/>
      <c r="D12" s="1"/>
      <c r="E12" s="1"/>
      <c r="F12" s="1"/>
      <c r="G12" s="2"/>
      <c r="H12" s="4"/>
      <c r="I12" s="2"/>
      <c r="J12" s="1"/>
      <c r="K12" s="4"/>
      <c r="L12" s="4"/>
      <c r="M12" s="4"/>
    </row>
    <row r="13" spans="1:13" ht="15">
      <c r="A13" s="2"/>
      <c r="B13" s="1"/>
      <c r="C13" s="1"/>
      <c r="D13" s="1"/>
      <c r="E13" s="1"/>
      <c r="F13" s="1"/>
      <c r="G13" s="2"/>
      <c r="H13" s="4"/>
      <c r="I13" s="2"/>
      <c r="J13" s="1"/>
      <c r="K13" s="4"/>
      <c r="L13" s="4"/>
      <c r="M13" s="4"/>
    </row>
    <row r="14" spans="1:13" ht="15">
      <c r="A14" s="2"/>
      <c r="B14" s="1"/>
      <c r="C14" s="1"/>
      <c r="D14" s="1"/>
      <c r="E14" s="1"/>
      <c r="F14" s="1"/>
      <c r="G14" s="2"/>
      <c r="H14" s="4"/>
      <c r="I14" s="2"/>
      <c r="J14" s="1"/>
      <c r="K14" s="4"/>
      <c r="L14" s="4"/>
      <c r="M14" s="4"/>
    </row>
    <row r="18" spans="1:13" ht="15">
      <c r="A18" s="2"/>
      <c r="B18" s="1"/>
      <c r="C18" s="1"/>
      <c r="D18" s="1"/>
      <c r="E18" s="1"/>
      <c r="F18" s="1"/>
      <c r="G18" s="2"/>
      <c r="H18" s="4"/>
      <c r="I18" s="2"/>
      <c r="J18" s="1"/>
      <c r="K18" s="4"/>
      <c r="L18" s="4"/>
      <c r="M18" s="4"/>
    </row>
    <row r="19" spans="1:13" ht="15">
      <c r="A19" s="2"/>
      <c r="B19" s="1"/>
      <c r="C19" s="1"/>
      <c r="D19" s="1"/>
      <c r="E19" s="1"/>
      <c r="F19" s="1"/>
      <c r="G19" s="2"/>
      <c r="H19" s="4"/>
      <c r="I19" s="2"/>
      <c r="J19" s="1"/>
      <c r="K19" s="4"/>
      <c r="L19" s="4"/>
      <c r="M19" s="4"/>
    </row>
    <row r="20" spans="1:13" ht="15">
      <c r="A20" s="2"/>
      <c r="B20" s="1"/>
      <c r="C20" s="1"/>
      <c r="D20" s="1"/>
      <c r="E20" s="1"/>
      <c r="F20" s="1"/>
      <c r="G20" s="2"/>
      <c r="H20" s="4"/>
      <c r="I20" s="2"/>
      <c r="J20" s="1"/>
      <c r="K20" s="4"/>
      <c r="L20" s="4"/>
      <c r="M20" s="4"/>
    </row>
    <row r="21" spans="1:13" ht="15">
      <c r="A21" s="2"/>
      <c r="B21" s="1"/>
      <c r="C21" s="1"/>
      <c r="D21" s="1"/>
      <c r="E21" s="1"/>
      <c r="F21" s="1"/>
      <c r="G21" s="2"/>
      <c r="H21" s="4"/>
      <c r="I21" s="2"/>
      <c r="J21" s="1"/>
      <c r="K21" s="4"/>
      <c r="L21" s="4"/>
      <c r="M21" s="4"/>
    </row>
    <row r="22" spans="1:13" ht="15">
      <c r="A22" s="3"/>
      <c r="B22" s="1"/>
      <c r="C22" s="1"/>
      <c r="D22" s="1"/>
      <c r="E22" s="1"/>
      <c r="F22" s="1"/>
      <c r="G22" s="2"/>
      <c r="H22" s="4"/>
      <c r="I22" s="2"/>
      <c r="J22" s="1"/>
      <c r="K22" s="4"/>
      <c r="L22" s="4"/>
      <c r="M22" s="4"/>
    </row>
  </sheetData>
  <mergeCells count="5">
    <mergeCell ref="A5:B5"/>
    <mergeCell ref="K5:M5"/>
    <mergeCell ref="I5:J5"/>
    <mergeCell ref="G5:H5"/>
    <mergeCell ref="C5:F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Fagforbundet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</dc:creator>
  <cp:keywords/>
  <dc:description/>
  <cp:lastModifiedBy>09mfo</cp:lastModifiedBy>
  <cp:lastPrinted>2005-10-21T06:53:34Z</cp:lastPrinted>
  <dcterms:created xsi:type="dcterms:W3CDTF">2005-08-23T10:12:31Z</dcterms:created>
  <dcterms:modified xsi:type="dcterms:W3CDTF">2006-01-09T08:59:32Z</dcterms:modified>
  <cp:category/>
  <cp:version/>
  <cp:contentType/>
  <cp:contentStatus/>
</cp:coreProperties>
</file>